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효과 적중률 계산기" sheetId="1" r:id="rId4"/>
    <sheet state="hidden" name="몬스터 저항" sheetId="2" r:id="rId5"/>
  </sheets>
  <definedNames/>
  <calcPr/>
</workbook>
</file>

<file path=xl/sharedStrings.xml><?xml version="1.0" encoding="utf-8"?>
<sst xmlns="http://schemas.openxmlformats.org/spreadsheetml/2006/main" count="75" uniqueCount="71">
  <si>
    <t>&lt;효과저항 계산&gt;</t>
  </si>
  <si>
    <t>디버프 효과</t>
  </si>
  <si>
    <t>기본확률(작성)</t>
  </si>
  <si>
    <t>효과명중(작성)</t>
  </si>
  <si>
    <t>몬스터 종류</t>
  </si>
  <si>
    <t>몬스터 레벨</t>
  </si>
  <si>
    <t>걸릴 확률</t>
  </si>
  <si>
    <t>속박</t>
  </si>
  <si>
    <t>(보스)쿠쿠리아</t>
  </si>
  <si>
    <t>사용법</t>
  </si>
  <si>
    <t>*기본 확률 : 스킬 설명에 표기되어있는 기본 확률 작성</t>
  </si>
  <si>
    <t>*효과 명중 : 유물로 상승한 효과명중률 작성</t>
  </si>
  <si>
    <t>*디버프효과 : 사용 스킬 속성</t>
  </si>
  <si>
    <t>*기본 확률 + 효과명중 수치 직접 입력</t>
  </si>
  <si>
    <t>*몬스터 종류 : 디버프를 적용할 몬스터 선택</t>
  </si>
  <si>
    <t>*몬스터 레벨 : 디버프를 적용할 몬스터의 레벨을 선택</t>
  </si>
  <si>
    <t>*걸릴 확률 : 디버프에 걸릴 최종 확률</t>
  </si>
  <si>
    <t>몬스터정보</t>
  </si>
  <si>
    <t>피해 저항</t>
  </si>
  <si>
    <t>디버프 저항</t>
  </si>
  <si>
    <t>레벨당 저항값</t>
  </si>
  <si>
    <t>저항 검색값</t>
  </si>
  <si>
    <t>디버프 값 검색</t>
  </si>
  <si>
    <t>레벨 저항 검색</t>
  </si>
  <si>
    <t>이름</t>
  </si>
  <si>
    <t>물리저항</t>
  </si>
  <si>
    <t>화염저항</t>
  </si>
  <si>
    <t>얼음저항</t>
  </si>
  <si>
    <t>번개저항</t>
  </si>
  <si>
    <t>바람저항</t>
  </si>
  <si>
    <t>양자저항</t>
  </si>
  <si>
    <t>허수저항</t>
  </si>
  <si>
    <t>열상저항</t>
  </si>
  <si>
    <t>연소저항</t>
  </si>
  <si>
    <t>빙결저항</t>
  </si>
  <si>
    <t>감전저항</t>
  </si>
  <si>
    <t>풍화저항</t>
  </si>
  <si>
    <t>얽힘저항</t>
  </si>
  <si>
    <t>속박저항</t>
  </si>
  <si>
    <t>제어저항</t>
  </si>
  <si>
    <t>열상</t>
  </si>
  <si>
    <t>연소</t>
  </si>
  <si>
    <t>빙결</t>
  </si>
  <si>
    <t>감전</t>
  </si>
  <si>
    <t>풍화</t>
  </si>
  <si>
    <t>얽힘</t>
  </si>
  <si>
    <t>제어</t>
  </si>
  <si>
    <t>제어포함</t>
  </si>
  <si>
    <t>(보스)스바로그</t>
  </si>
  <si>
    <t>제어+디버프 값 검색</t>
  </si>
  <si>
    <t>(보스)게파드</t>
  </si>
  <si>
    <t>레벨 검색값</t>
  </si>
  <si>
    <t>(보스)브로냐</t>
  </si>
  <si>
    <t>(보스)카프카</t>
  </si>
  <si>
    <t>(보스)사슴</t>
  </si>
  <si>
    <t>*티오형 제작</t>
  </si>
  <si>
    <t>(보스)종말 괴수</t>
  </si>
  <si>
    <t>(보스)쿠쿠리아, 허망의 어머니</t>
  </si>
  <si>
    <t>(정예)실버메인 사관</t>
  </si>
  <si>
    <t>(정예)다이어울프</t>
  </si>
  <si>
    <t>(정예)그리즐리</t>
  </si>
  <si>
    <t>(정예)외우주의 화염</t>
  </si>
  <si>
    <t>(정예)외우주의 얼음</t>
  </si>
  <si>
    <t>(정예)혹한의 부랑자</t>
  </si>
  <si>
    <t>(정예)화염의 부랑자</t>
  </si>
  <si>
    <t>(정예)수호자의 그림자</t>
  </si>
  <si>
    <t>(정예)잠식자의 그림자</t>
  </si>
  <si>
    <t>(정예)허졸 유린자</t>
  </si>
  <si>
    <t>(정예)금 조각상</t>
  </si>
  <si>
    <t>(정예)약왕의 비전</t>
  </si>
  <si>
    <t>(특수)차원 저금통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</si>
</sst>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5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sz val="9.0"/>
      <color rgb="FF000000"/>
      <name val="&quot;Google Sans Mono&quot;"/>
    </font>
    <font>
      <color theme="1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CE5CD"/>
        <bgColor rgb="FFFCE5CD"/>
      </patternFill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F9CB9C"/>
        <bgColor rgb="FFF9CB9C"/>
      </patternFill>
    </fill>
    <fill>
      <patternFill patternType="solid">
        <fgColor rgb="FFF1C232"/>
        <bgColor rgb="FFF1C232"/>
      </patternFill>
    </fill>
    <fill>
      <patternFill patternType="solid">
        <fgColor theme="0"/>
        <bgColor theme="0"/>
      </patternFill>
    </fill>
    <fill>
      <patternFill patternType="solid">
        <fgColor rgb="FFEA9999"/>
        <bgColor rgb="FFEA9999"/>
      </patternFill>
    </fill>
    <fill>
      <patternFill patternType="solid">
        <fgColor rgb="FF4A86E8"/>
        <bgColor rgb="FF4A86E8"/>
      </patternFill>
    </fill>
    <fill>
      <patternFill patternType="solid">
        <fgColor rgb="FFA4C2F4"/>
        <bgColor rgb="FFA4C2F4"/>
      </patternFill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2" numFmtId="0" xfId="0" applyFont="1"/>
    <xf borderId="0" fillId="3" fontId="1" numFmtId="0" xfId="0" applyAlignment="1" applyFill="1" applyFont="1">
      <alignment horizontal="center" readingOrder="0"/>
    </xf>
    <xf borderId="0" fillId="4" fontId="1" numFmtId="0" xfId="0" applyAlignment="1" applyFill="1" applyFont="1">
      <alignment horizontal="center" readingOrder="0"/>
    </xf>
    <xf borderId="0" fillId="5" fontId="1" numFmtId="0" xfId="0" applyAlignment="1" applyFill="1" applyFont="1">
      <alignment horizontal="center" readingOrder="0"/>
    </xf>
    <xf borderId="0" fillId="0" fontId="2" numFmtId="10" xfId="0" applyFont="1" applyNumberFormat="1"/>
    <xf borderId="0" fillId="2" fontId="2" numFmtId="0" xfId="0" applyAlignment="1" applyFont="1">
      <alignment readingOrder="0"/>
    </xf>
    <xf borderId="0" fillId="6" fontId="2" numFmtId="10" xfId="0" applyAlignment="1" applyFill="1" applyFont="1" applyNumberFormat="1">
      <alignment readingOrder="0"/>
    </xf>
    <xf borderId="0" fillId="5" fontId="2" numFmtId="10" xfId="0" applyAlignment="1" applyFont="1" applyNumberFormat="1">
      <alignment horizontal="center"/>
    </xf>
    <xf borderId="0" fillId="7" fontId="1" numFmtId="0" xfId="0" applyAlignment="1" applyFill="1" applyFont="1">
      <alignment horizontal="center" readingOrder="0" vertical="center"/>
    </xf>
    <xf borderId="0" fillId="7" fontId="1" numFmtId="0" xfId="0" applyAlignment="1" applyFont="1">
      <alignment readingOrder="0"/>
    </xf>
    <xf borderId="0" fillId="7" fontId="2" numFmtId="0" xfId="0" applyFont="1"/>
    <xf borderId="0" fillId="0" fontId="2" numFmtId="0" xfId="0" applyAlignment="1" applyFont="1">
      <alignment readingOrder="0"/>
    </xf>
    <xf borderId="0" fillId="7" fontId="1" numFmtId="0" xfId="0" applyFont="1"/>
    <xf borderId="0" fillId="5" fontId="2" numFmtId="0" xfId="0" applyAlignment="1" applyFont="1">
      <alignment horizontal="center" readingOrder="0"/>
    </xf>
    <xf borderId="0" fillId="8" fontId="2" numFmtId="0" xfId="0" applyAlignment="1" applyFill="1" applyFont="1">
      <alignment horizontal="center" readingOrder="0"/>
    </xf>
    <xf borderId="0" fillId="9" fontId="2" numFmtId="0" xfId="0" applyAlignment="1" applyFill="1" applyFont="1">
      <alignment horizontal="center" readingOrder="0"/>
    </xf>
    <xf borderId="0" fillId="10" fontId="2" numFmtId="0" xfId="0" applyAlignment="1" applyFill="1" applyFont="1">
      <alignment horizontal="center" readingOrder="0"/>
    </xf>
    <xf borderId="0" fillId="11" fontId="2" numFmtId="0" xfId="0" applyAlignment="1" applyFill="1" applyFont="1">
      <alignment horizontal="center" readingOrder="0"/>
    </xf>
    <xf borderId="0" fillId="3" fontId="2" numFmtId="0" xfId="0" applyAlignment="1" applyFont="1">
      <alignment horizontal="center" readingOrder="0"/>
    </xf>
    <xf borderId="0" fillId="12" fontId="2" numFmtId="0" xfId="0" applyAlignment="1" applyFill="1" applyFont="1">
      <alignment readingOrder="0"/>
    </xf>
    <xf borderId="0" fillId="13" fontId="2" numFmtId="0" xfId="0" applyAlignment="1" applyFill="1" applyFont="1">
      <alignment readingOrder="0"/>
    </xf>
    <xf borderId="0" fillId="14" fontId="2" numFmtId="0" xfId="0" applyAlignment="1" applyFill="1" applyFont="1">
      <alignment readingOrder="0"/>
    </xf>
    <xf borderId="0" fillId="0" fontId="2" numFmtId="10" xfId="0" applyAlignment="1" applyFont="1" applyNumberFormat="1">
      <alignment readingOrder="0"/>
    </xf>
    <xf borderId="0" fillId="6" fontId="3" numFmtId="164" xfId="0" applyAlignment="1" applyFont="1" applyNumberFormat="1">
      <alignment horizontal="left"/>
    </xf>
    <xf borderId="0" fillId="15" fontId="2" numFmtId="0" xfId="0" applyAlignment="1" applyFill="1" applyFont="1">
      <alignment readingOrder="0"/>
    </xf>
    <xf borderId="0" fillId="6" fontId="3" numFmtId="10" xfId="0" applyFont="1" applyNumberFormat="1"/>
    <xf borderId="0" fillId="0" fontId="4" numFmtId="0" xfId="0" applyAlignment="1" applyFont="1">
      <alignment readingOrder="0" vertical="bottom"/>
    </xf>
    <xf borderId="0" fillId="0" fontId="4" numFmtId="0" xfId="0" applyAlignment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A9999"/>
    <outlinePr summaryBelow="0" summaryRight="0"/>
  </sheetPr>
  <sheetViews>
    <sheetView workbookViewId="0"/>
  </sheetViews>
  <sheetFormatPr customHeight="1" defaultColWidth="12.63" defaultRowHeight="15.75"/>
  <cols>
    <col customWidth="1" min="4" max="4" width="29.5"/>
    <col customWidth="1" min="5" max="5" width="9.88"/>
  </cols>
  <sheetData>
    <row r="1">
      <c r="A1" s="1" t="s">
        <v>0</v>
      </c>
      <c r="F1" s="2"/>
    </row>
    <row r="2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5" t="s">
        <v>6</v>
      </c>
      <c r="I2" s="6"/>
    </row>
    <row r="3">
      <c r="A3" s="7" t="s">
        <v>7</v>
      </c>
      <c r="B3" s="8">
        <v>1.0</v>
      </c>
      <c r="C3" s="8">
        <v>0.6</v>
      </c>
      <c r="D3" s="7" t="s">
        <v>8</v>
      </c>
      <c r="E3" s="7">
        <v>80.0</v>
      </c>
      <c r="F3" s="9">
        <f>IF('몬스터 저항'!AT2&lt;0,0,'몬스터 저항'!AT2)</f>
        <v>0.44</v>
      </c>
    </row>
    <row r="6">
      <c r="A6" s="10" t="s">
        <v>9</v>
      </c>
      <c r="B6" s="11" t="s">
        <v>10</v>
      </c>
      <c r="C6" s="12"/>
      <c r="D6" s="12"/>
    </row>
    <row r="7">
      <c r="B7" s="11" t="s">
        <v>11</v>
      </c>
      <c r="C7" s="12"/>
      <c r="D7" s="12"/>
      <c r="E7" s="13"/>
    </row>
    <row r="8">
      <c r="B8" s="11" t="s">
        <v>12</v>
      </c>
      <c r="C8" s="12"/>
      <c r="D8" s="12"/>
    </row>
    <row r="9">
      <c r="B9" s="11" t="s">
        <v>13</v>
      </c>
      <c r="C9" s="14"/>
      <c r="D9" s="14"/>
    </row>
    <row r="10">
      <c r="B10" s="11" t="s">
        <v>14</v>
      </c>
      <c r="C10" s="14"/>
      <c r="D10" s="14"/>
    </row>
    <row r="11">
      <c r="B11" s="11" t="s">
        <v>15</v>
      </c>
      <c r="C11" s="14"/>
      <c r="D11" s="14"/>
    </row>
    <row r="12">
      <c r="B12" s="11" t="s">
        <v>16</v>
      </c>
      <c r="C12" s="14"/>
      <c r="D12" s="14"/>
    </row>
  </sheetData>
  <mergeCells count="2">
    <mergeCell ref="A1:E1"/>
    <mergeCell ref="A6:A12"/>
  </mergeCells>
  <conditionalFormatting sqref="D3">
    <cfRule type="notContainsBlanks" dxfId="0" priority="1">
      <formula>LEN(TRIM(D3))&gt;0</formula>
    </cfRule>
  </conditionalFormatting>
  <dataValidations>
    <dataValidation type="list" allowBlank="1" showErrorMessage="1" sqref="D3">
      <formula1>'몬스터 저항'!$A$3:$A$23</formula1>
    </dataValidation>
    <dataValidation type="list" allowBlank="1" showErrorMessage="1" sqref="E3">
      <formula1>'몬스터 저항'!$R$2:$AB$2</formula1>
    </dataValidation>
    <dataValidation type="list" allowBlank="1" showErrorMessage="1" sqref="A3">
      <formula1>'몬스터 저항'!$AI$2:$AP$2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sheetData>
    <row r="1">
      <c r="A1" s="15" t="s">
        <v>17</v>
      </c>
      <c r="C1" s="16" t="s">
        <v>18</v>
      </c>
      <c r="J1" s="17" t="s">
        <v>19</v>
      </c>
      <c r="R1" s="18" t="s">
        <v>20</v>
      </c>
      <c r="AF1" s="19"/>
      <c r="AG1" s="19"/>
      <c r="AH1" s="19"/>
      <c r="AI1" s="20" t="s">
        <v>21</v>
      </c>
      <c r="AR1" s="21" t="s">
        <v>22</v>
      </c>
      <c r="AS1" s="22" t="s">
        <v>23</v>
      </c>
      <c r="AT1" s="23" t="s">
        <v>6</v>
      </c>
      <c r="AU1" s="19"/>
    </row>
    <row r="2">
      <c r="A2" s="13" t="s">
        <v>24</v>
      </c>
      <c r="C2" s="13" t="s">
        <v>25</v>
      </c>
      <c r="D2" s="13" t="s">
        <v>26</v>
      </c>
      <c r="E2" s="13" t="s">
        <v>27</v>
      </c>
      <c r="F2" s="13" t="s">
        <v>28</v>
      </c>
      <c r="G2" s="13" t="s">
        <v>29</v>
      </c>
      <c r="H2" s="13" t="s">
        <v>30</v>
      </c>
      <c r="I2" s="13" t="s">
        <v>31</v>
      </c>
      <c r="J2" s="13" t="s">
        <v>32</v>
      </c>
      <c r="K2" s="13" t="s">
        <v>33</v>
      </c>
      <c r="L2" s="13" t="s">
        <v>34</v>
      </c>
      <c r="M2" s="13" t="s">
        <v>35</v>
      </c>
      <c r="N2" s="13" t="s">
        <v>36</v>
      </c>
      <c r="O2" s="13" t="s">
        <v>37</v>
      </c>
      <c r="P2" s="13" t="s">
        <v>38</v>
      </c>
      <c r="Q2" s="13" t="s">
        <v>39</v>
      </c>
      <c r="R2" s="13">
        <v>1.0</v>
      </c>
      <c r="S2" s="13">
        <v>10.0</v>
      </c>
      <c r="T2" s="13">
        <v>20.0</v>
      </c>
      <c r="U2" s="13">
        <v>30.0</v>
      </c>
      <c r="V2" s="13">
        <v>40.0</v>
      </c>
      <c r="W2" s="13">
        <v>50.0</v>
      </c>
      <c r="X2" s="13">
        <v>60.0</v>
      </c>
      <c r="Y2" s="13">
        <v>70.0</v>
      </c>
      <c r="Z2" s="13">
        <v>80.0</v>
      </c>
      <c r="AA2" s="13">
        <v>90.0</v>
      </c>
      <c r="AB2" s="13">
        <v>100.0</v>
      </c>
      <c r="AF2" s="24"/>
      <c r="AG2" s="24"/>
      <c r="AH2" s="24"/>
      <c r="AI2" s="13" t="s">
        <v>40</v>
      </c>
      <c r="AJ2" s="13" t="s">
        <v>41</v>
      </c>
      <c r="AK2" s="13" t="s">
        <v>42</v>
      </c>
      <c r="AL2" s="13" t="s">
        <v>43</v>
      </c>
      <c r="AM2" s="13" t="s">
        <v>44</v>
      </c>
      <c r="AN2" s="13" t="s">
        <v>45</v>
      </c>
      <c r="AO2" s="13" t="s">
        <v>7</v>
      </c>
      <c r="AP2" s="13" t="s">
        <v>46</v>
      </c>
      <c r="AQ2" s="13" t="s">
        <v>47</v>
      </c>
      <c r="AR2" s="6">
        <f>HLOOKUP('효과 적중률 계산기'!A3,AI2:AP3,2,0)</f>
        <v>0.5</v>
      </c>
      <c r="AS2" s="6">
        <f>HLOOKUP('효과 적중률 계산기'!E3,AF6:AP7,2,0)</f>
        <v>0.45</v>
      </c>
      <c r="AT2" s="25">
        <f>'효과 적중률 계산기'!B3*(1+'효과 적중률 계산기'!C3)*(1-'몬스터 저항'!AS2)*(1-'몬스터 저항'!AR2)</f>
        <v>0.44</v>
      </c>
      <c r="AU2" s="24"/>
    </row>
    <row r="3">
      <c r="A3" s="13" t="s">
        <v>8</v>
      </c>
      <c r="C3" s="24">
        <v>0.4</v>
      </c>
      <c r="D3" s="24">
        <v>0.0</v>
      </c>
      <c r="E3" s="24">
        <v>0.6</v>
      </c>
      <c r="F3" s="24">
        <v>0.0</v>
      </c>
      <c r="G3" s="24">
        <v>0.4</v>
      </c>
      <c r="H3" s="24">
        <v>0.0</v>
      </c>
      <c r="I3" s="24">
        <v>0.2</v>
      </c>
      <c r="J3" s="24">
        <v>0.0</v>
      </c>
      <c r="K3" s="24">
        <v>0.0</v>
      </c>
      <c r="L3" s="24">
        <v>1.0</v>
      </c>
      <c r="M3" s="24">
        <v>0.0</v>
      </c>
      <c r="N3" s="24">
        <v>0.0</v>
      </c>
      <c r="O3" s="24">
        <v>0.0</v>
      </c>
      <c r="P3" s="24">
        <v>0.0</v>
      </c>
      <c r="Q3" s="24">
        <v>0.5</v>
      </c>
      <c r="R3" s="24">
        <v>0.3</v>
      </c>
      <c r="S3" s="24">
        <v>0.3</v>
      </c>
      <c r="T3" s="24">
        <v>0.3</v>
      </c>
      <c r="U3" s="24">
        <v>0.3</v>
      </c>
      <c r="V3" s="24">
        <v>0.3</v>
      </c>
      <c r="W3" s="24">
        <v>0.3</v>
      </c>
      <c r="X3" s="24">
        <v>0.35</v>
      </c>
      <c r="Y3" s="24">
        <v>0.4</v>
      </c>
      <c r="Z3" s="24">
        <v>0.45</v>
      </c>
      <c r="AA3" s="24">
        <v>0.5</v>
      </c>
      <c r="AB3" s="24">
        <v>0.55</v>
      </c>
      <c r="AF3" s="24"/>
      <c r="AG3" s="24"/>
      <c r="AH3" s="24"/>
      <c r="AI3" s="6">
        <f>VLOOKUP('효과 적중률 계산기'!D3,A3:AB23,10,0)</f>
        <v>0</v>
      </c>
      <c r="AJ3" s="6">
        <f>VLOOKUP('효과 적중률 계산기'!D3,A3:AB23,11,0)</f>
        <v>0</v>
      </c>
      <c r="AK3" s="6">
        <f>AK4+AP3</f>
        <v>1.5</v>
      </c>
      <c r="AL3" s="6">
        <f>VLOOKUP('효과 적중률 계산기'!D3,A3:AB23,13,0)</f>
        <v>0</v>
      </c>
      <c r="AM3" s="6">
        <f>VLOOKUP('효과 적중률 계산기'!D3,A3:AB23,14,0)</f>
        <v>0</v>
      </c>
      <c r="AN3" s="6">
        <f>AN4+AP3</f>
        <v>0.5</v>
      </c>
      <c r="AO3" s="6">
        <f>AO4+AP3</f>
        <v>0.5</v>
      </c>
      <c r="AP3" s="6">
        <f>VLOOKUP('효과 적중률 계산기'!D3,A3:AB23,17,0)</f>
        <v>0.5</v>
      </c>
      <c r="AU3" s="24"/>
    </row>
    <row r="4">
      <c r="A4" s="13" t="s">
        <v>48</v>
      </c>
      <c r="C4" s="24">
        <v>0.2</v>
      </c>
      <c r="D4" s="24">
        <v>0.0</v>
      </c>
      <c r="E4" s="24">
        <v>0.2</v>
      </c>
      <c r="F4" s="24">
        <v>0.0</v>
      </c>
      <c r="G4" s="24">
        <v>0.0</v>
      </c>
      <c r="H4" s="24">
        <v>0.2</v>
      </c>
      <c r="I4" s="24">
        <v>0.2</v>
      </c>
      <c r="J4" s="24">
        <v>0.0</v>
      </c>
      <c r="K4" s="24">
        <v>0.0</v>
      </c>
      <c r="L4" s="24">
        <v>0.0</v>
      </c>
      <c r="M4" s="24">
        <v>0.0</v>
      </c>
      <c r="N4" s="24">
        <v>0.0</v>
      </c>
      <c r="O4" s="24">
        <v>0.0</v>
      </c>
      <c r="P4" s="24">
        <v>0.0</v>
      </c>
      <c r="Q4" s="24">
        <v>0.0</v>
      </c>
      <c r="R4" s="24">
        <v>0.3</v>
      </c>
      <c r="S4" s="24">
        <v>0.3</v>
      </c>
      <c r="T4" s="24">
        <v>0.3</v>
      </c>
      <c r="U4" s="24">
        <v>0.3</v>
      </c>
      <c r="V4" s="24">
        <v>0.3</v>
      </c>
      <c r="W4" s="24">
        <v>0.3</v>
      </c>
      <c r="X4" s="24">
        <v>0.35</v>
      </c>
      <c r="Y4" s="24">
        <v>0.4</v>
      </c>
      <c r="Z4" s="24">
        <v>0.45</v>
      </c>
      <c r="AA4" s="24">
        <v>0.5</v>
      </c>
      <c r="AB4" s="24">
        <v>0.55</v>
      </c>
      <c r="AF4" s="24"/>
      <c r="AG4" s="24"/>
      <c r="AH4" s="26" t="s">
        <v>47</v>
      </c>
      <c r="AK4" s="6">
        <f>VLOOKUP('효과 적중률 계산기'!D3,A3:AB23,12,0)</f>
        <v>1</v>
      </c>
      <c r="AN4" s="6">
        <f>VLOOKUP('효과 적중률 계산기'!D3,A3:AB23,15,0)</f>
        <v>0</v>
      </c>
      <c r="AO4" s="6">
        <f>VLOOKUP('효과 적중률 계산기'!D3,A3:AB23,16,0)</f>
        <v>0</v>
      </c>
      <c r="AR4" s="26" t="s">
        <v>49</v>
      </c>
      <c r="AU4" s="24"/>
    </row>
    <row r="5">
      <c r="A5" s="13" t="s">
        <v>50</v>
      </c>
      <c r="C5" s="24">
        <v>0.0</v>
      </c>
      <c r="D5" s="24">
        <v>0.2</v>
      </c>
      <c r="E5" s="24">
        <v>0.4</v>
      </c>
      <c r="F5" s="24">
        <v>0.0</v>
      </c>
      <c r="G5" s="24">
        <v>0.2</v>
      </c>
      <c r="H5" s="24">
        <v>0.2</v>
      </c>
      <c r="I5" s="24">
        <v>0.0</v>
      </c>
      <c r="J5" s="24">
        <v>0.0</v>
      </c>
      <c r="K5" s="24">
        <v>0.0</v>
      </c>
      <c r="L5" s="24">
        <v>0.0</v>
      </c>
      <c r="M5" s="24">
        <v>0.0</v>
      </c>
      <c r="N5" s="24">
        <v>0.0</v>
      </c>
      <c r="O5" s="24">
        <v>0.0</v>
      </c>
      <c r="P5" s="24">
        <v>0.0</v>
      </c>
      <c r="Q5" s="24">
        <v>0.5</v>
      </c>
      <c r="R5" s="24">
        <v>0.2</v>
      </c>
      <c r="S5" s="24">
        <v>0.2</v>
      </c>
      <c r="T5" s="24">
        <v>0.2</v>
      </c>
      <c r="U5" s="24">
        <v>0.2</v>
      </c>
      <c r="V5" s="24">
        <v>0.2</v>
      </c>
      <c r="W5" s="24">
        <v>0.2</v>
      </c>
      <c r="X5" s="24">
        <v>0.25</v>
      </c>
      <c r="Y5" s="24">
        <v>0.3</v>
      </c>
      <c r="Z5" s="24">
        <v>0.35</v>
      </c>
      <c r="AA5" s="24">
        <v>0.4</v>
      </c>
      <c r="AB5" s="24">
        <v>0.45</v>
      </c>
      <c r="AF5" s="17" t="s">
        <v>51</v>
      </c>
      <c r="AR5" s="6">
        <f>AP3+AR2</f>
        <v>1</v>
      </c>
      <c r="AU5" s="24"/>
    </row>
    <row r="6">
      <c r="A6" s="13" t="s">
        <v>52</v>
      </c>
      <c r="C6" s="24">
        <v>0.0</v>
      </c>
      <c r="D6" s="24">
        <v>0.0</v>
      </c>
      <c r="E6" s="24">
        <v>0.2</v>
      </c>
      <c r="F6" s="24">
        <v>0.2</v>
      </c>
      <c r="G6" s="24">
        <v>0.2</v>
      </c>
      <c r="H6" s="24">
        <v>0.2</v>
      </c>
      <c r="I6" s="24">
        <v>0.0</v>
      </c>
      <c r="J6" s="24">
        <v>0.0</v>
      </c>
      <c r="K6" s="24">
        <v>0.0</v>
      </c>
      <c r="L6" s="24">
        <v>0.0</v>
      </c>
      <c r="M6" s="24">
        <v>0.0</v>
      </c>
      <c r="N6" s="24">
        <v>0.0</v>
      </c>
      <c r="O6" s="24">
        <v>0.0</v>
      </c>
      <c r="P6" s="24">
        <v>0.0</v>
      </c>
      <c r="Q6" s="24">
        <v>0.5</v>
      </c>
      <c r="R6" s="24">
        <v>0.2</v>
      </c>
      <c r="S6" s="24">
        <v>0.2</v>
      </c>
      <c r="T6" s="24">
        <v>0.2</v>
      </c>
      <c r="U6" s="24">
        <v>0.2</v>
      </c>
      <c r="V6" s="24">
        <v>0.2</v>
      </c>
      <c r="W6" s="24">
        <v>0.2</v>
      </c>
      <c r="X6" s="24">
        <v>0.25</v>
      </c>
      <c r="Y6" s="24">
        <v>0.3</v>
      </c>
      <c r="Z6" s="24">
        <v>0.35</v>
      </c>
      <c r="AA6" s="24">
        <v>0.4</v>
      </c>
      <c r="AB6" s="24">
        <v>0.45</v>
      </c>
      <c r="AF6" s="13">
        <v>1.0</v>
      </c>
      <c r="AG6" s="13">
        <v>10.0</v>
      </c>
      <c r="AH6" s="13">
        <v>20.0</v>
      </c>
      <c r="AI6" s="13">
        <v>30.0</v>
      </c>
      <c r="AJ6" s="13">
        <v>40.0</v>
      </c>
      <c r="AK6" s="13">
        <v>50.0</v>
      </c>
      <c r="AL6" s="13">
        <v>60.0</v>
      </c>
      <c r="AM6" s="13">
        <v>70.0</v>
      </c>
      <c r="AN6" s="13">
        <v>80.0</v>
      </c>
      <c r="AO6" s="13">
        <v>90.0</v>
      </c>
      <c r="AP6" s="13">
        <v>100.0</v>
      </c>
      <c r="AU6" s="24"/>
    </row>
    <row r="7">
      <c r="A7" s="13" t="s">
        <v>53</v>
      </c>
      <c r="C7" s="24">
        <v>0.0</v>
      </c>
      <c r="D7" s="24">
        <v>0.2</v>
      </c>
      <c r="E7" s="24">
        <v>0.2</v>
      </c>
      <c r="F7" s="24">
        <v>0.2</v>
      </c>
      <c r="G7" s="24">
        <v>0.0</v>
      </c>
      <c r="H7" s="24">
        <v>0.2</v>
      </c>
      <c r="I7" s="24">
        <v>0.0</v>
      </c>
      <c r="J7" s="24">
        <v>0.0</v>
      </c>
      <c r="K7" s="24">
        <v>0.0</v>
      </c>
      <c r="L7" s="24">
        <v>0.75</v>
      </c>
      <c r="M7" s="24">
        <v>0.0</v>
      </c>
      <c r="N7" s="24">
        <v>0.0</v>
      </c>
      <c r="O7" s="24">
        <v>0.0</v>
      </c>
      <c r="P7" s="24">
        <v>0.0</v>
      </c>
      <c r="Q7" s="24">
        <v>0.0</v>
      </c>
      <c r="R7" s="24">
        <v>0.2</v>
      </c>
      <c r="S7" s="24">
        <v>0.2</v>
      </c>
      <c r="T7" s="24">
        <v>0.2</v>
      </c>
      <c r="U7" s="24">
        <v>0.2</v>
      </c>
      <c r="V7" s="24">
        <v>0.2</v>
      </c>
      <c r="W7" s="24">
        <v>0.2</v>
      </c>
      <c r="X7" s="24">
        <v>0.25</v>
      </c>
      <c r="Y7" s="24">
        <v>0.3</v>
      </c>
      <c r="Z7" s="24">
        <v>0.35</v>
      </c>
      <c r="AA7" s="24">
        <v>0.4</v>
      </c>
      <c r="AB7" s="24">
        <v>0.45</v>
      </c>
      <c r="AF7" s="27">
        <f>VLOOKUP('효과 적중률 계산기'!D3,A3:AB23,18,0)</f>
        <v>0.3</v>
      </c>
      <c r="AG7" s="27">
        <f>VLOOKUP('효과 적중률 계산기'!D3,A3:AB23,19,0)</f>
        <v>0.3</v>
      </c>
      <c r="AH7" s="27">
        <f>VLOOKUP('효과 적중률 계산기'!D3,A3:AB23,20,0)</f>
        <v>0.3</v>
      </c>
      <c r="AI7" s="27">
        <f>VLOOKUP('효과 적중률 계산기'!D3,A3:AB23,21,0)</f>
        <v>0.3</v>
      </c>
      <c r="AJ7" s="6">
        <f>VLOOKUP('효과 적중률 계산기'!D3,A3:AB23,22,0)</f>
        <v>0.3</v>
      </c>
      <c r="AK7" s="27">
        <f>VLOOKUP('효과 적중률 계산기'!D3,A3:AB23,23,0)</f>
        <v>0.3</v>
      </c>
      <c r="AL7" s="6">
        <f>VLOOKUP('효과 적중률 계산기'!D3,A3:AB23,24,0)</f>
        <v>0.35</v>
      </c>
      <c r="AM7" s="6">
        <f>VLOOKUP('효과 적중률 계산기'!D3,A3:AB23,25,0)</f>
        <v>0.4</v>
      </c>
      <c r="AN7" s="6">
        <f>VLOOKUP('효과 적중률 계산기'!D3,A3:AB23,26,0)</f>
        <v>0.45</v>
      </c>
      <c r="AO7" s="6">
        <f>VLOOKUP('효과 적중률 계산기'!D3,A3:AB23,27,0)</f>
        <v>0.5</v>
      </c>
      <c r="AP7" s="6">
        <f>VLOOKUP('효과 적중률 계산기'!D3,A3:AB23,28,0)</f>
        <v>0.55</v>
      </c>
      <c r="AU7" s="24"/>
    </row>
    <row r="8">
      <c r="A8" s="13" t="s">
        <v>54</v>
      </c>
      <c r="C8" s="24">
        <v>0.2</v>
      </c>
      <c r="D8" s="24">
        <v>0.0</v>
      </c>
      <c r="E8" s="24">
        <v>0.0</v>
      </c>
      <c r="F8" s="24">
        <v>0.3</v>
      </c>
      <c r="G8" s="24">
        <v>0.3</v>
      </c>
      <c r="H8" s="24">
        <v>0.0</v>
      </c>
      <c r="I8" s="24">
        <v>0.2</v>
      </c>
      <c r="J8" s="24">
        <v>0.0</v>
      </c>
      <c r="K8" s="24">
        <v>0.0</v>
      </c>
      <c r="L8" s="24">
        <v>0.5</v>
      </c>
      <c r="M8" s="24">
        <v>0.0</v>
      </c>
      <c r="N8" s="24">
        <v>0.0</v>
      </c>
      <c r="O8" s="24">
        <v>0.0</v>
      </c>
      <c r="P8" s="24">
        <v>0.5</v>
      </c>
      <c r="Q8" s="24">
        <v>0.0</v>
      </c>
      <c r="R8" s="24">
        <v>0.3</v>
      </c>
      <c r="S8" s="24">
        <v>0.3</v>
      </c>
      <c r="T8" s="24">
        <v>0.3</v>
      </c>
      <c r="U8" s="24">
        <v>0.3</v>
      </c>
      <c r="V8" s="24">
        <v>0.3</v>
      </c>
      <c r="W8" s="24">
        <v>0.3</v>
      </c>
      <c r="X8" s="24">
        <v>0.35</v>
      </c>
      <c r="Y8" s="24">
        <v>0.4</v>
      </c>
      <c r="Z8" s="24">
        <v>0.45</v>
      </c>
      <c r="AA8" s="24">
        <v>0.5</v>
      </c>
      <c r="AB8" s="24">
        <v>0.55</v>
      </c>
      <c r="AF8" s="24"/>
      <c r="AG8" s="24"/>
      <c r="AH8" s="24"/>
      <c r="AR8" s="13" t="s">
        <v>55</v>
      </c>
      <c r="AU8" s="24"/>
    </row>
    <row r="9">
      <c r="A9" s="13" t="s">
        <v>56</v>
      </c>
      <c r="C9" s="24">
        <v>0.0</v>
      </c>
      <c r="D9" s="24">
        <v>0.0</v>
      </c>
      <c r="E9" s="24">
        <v>0.0</v>
      </c>
      <c r="F9" s="24">
        <v>0.0</v>
      </c>
      <c r="G9" s="24">
        <v>0.0</v>
      </c>
      <c r="H9" s="24">
        <v>0.0</v>
      </c>
      <c r="I9" s="24">
        <v>0.0</v>
      </c>
      <c r="J9" s="24">
        <v>0.0</v>
      </c>
      <c r="K9" s="24">
        <v>0.0</v>
      </c>
      <c r="L9" s="24">
        <v>0.0</v>
      </c>
      <c r="M9" s="24">
        <v>0.0</v>
      </c>
      <c r="N9" s="24">
        <v>0.0</v>
      </c>
      <c r="O9" s="24">
        <v>0.0</v>
      </c>
      <c r="P9" s="24">
        <v>0.0</v>
      </c>
      <c r="Q9" s="24">
        <v>1.0</v>
      </c>
      <c r="R9" s="24">
        <v>1.0</v>
      </c>
      <c r="S9" s="24">
        <v>1.0</v>
      </c>
      <c r="T9" s="24">
        <v>1.0</v>
      </c>
      <c r="U9" s="24">
        <v>1.0</v>
      </c>
      <c r="V9" s="24">
        <v>1.0</v>
      </c>
      <c r="W9" s="24">
        <v>1.0</v>
      </c>
      <c r="X9" s="24">
        <v>1.05</v>
      </c>
      <c r="Y9" s="24">
        <v>1.1</v>
      </c>
      <c r="Z9" s="24">
        <v>1.15</v>
      </c>
      <c r="AA9" s="24">
        <v>1.2</v>
      </c>
      <c r="AB9" s="24">
        <v>1.25</v>
      </c>
      <c r="AF9" s="24"/>
      <c r="AG9" s="24"/>
      <c r="AH9" s="24"/>
      <c r="AU9" s="24"/>
    </row>
    <row r="10">
      <c r="A10" s="13" t="s">
        <v>57</v>
      </c>
      <c r="C10" s="24">
        <v>0.4</v>
      </c>
      <c r="D10" s="24">
        <v>0.0</v>
      </c>
      <c r="E10" s="24">
        <v>0.6</v>
      </c>
      <c r="F10" s="24">
        <v>0.0</v>
      </c>
      <c r="G10" s="24">
        <v>0.4</v>
      </c>
      <c r="H10" s="24">
        <v>0.0</v>
      </c>
      <c r="I10" s="24">
        <v>0.2</v>
      </c>
      <c r="J10" s="24">
        <v>0.0</v>
      </c>
      <c r="K10" s="24">
        <v>0.0</v>
      </c>
      <c r="L10" s="24">
        <v>1.0</v>
      </c>
      <c r="M10" s="24">
        <v>0.0</v>
      </c>
      <c r="N10" s="24">
        <v>0.0</v>
      </c>
      <c r="O10" s="24">
        <v>0.0</v>
      </c>
      <c r="P10" s="24">
        <v>1.0</v>
      </c>
      <c r="Q10" s="24">
        <v>0.0</v>
      </c>
      <c r="R10" s="24">
        <v>0.0</v>
      </c>
      <c r="S10" s="24">
        <v>0.0</v>
      </c>
      <c r="T10" s="24">
        <v>0.0</v>
      </c>
      <c r="U10" s="24">
        <v>0.0</v>
      </c>
      <c r="V10" s="24">
        <v>0.0</v>
      </c>
      <c r="W10" s="24">
        <v>0.0</v>
      </c>
      <c r="X10" s="24">
        <v>0.05</v>
      </c>
      <c r="Y10" s="24">
        <v>0.1</v>
      </c>
      <c r="Z10" s="24">
        <v>0.15</v>
      </c>
      <c r="AA10" s="24">
        <v>0.2</v>
      </c>
      <c r="AB10" s="24">
        <v>0.25</v>
      </c>
      <c r="AF10" s="24"/>
      <c r="AG10" s="24"/>
      <c r="AH10" s="24"/>
      <c r="AU10" s="24"/>
    </row>
    <row r="11">
      <c r="A11" s="13" t="s">
        <v>58</v>
      </c>
      <c r="C11" s="24">
        <v>0.0</v>
      </c>
      <c r="D11" s="24">
        <v>0.2</v>
      </c>
      <c r="E11" s="24">
        <v>0.0</v>
      </c>
      <c r="F11" s="24">
        <v>0.2</v>
      </c>
      <c r="G11" s="24">
        <v>0.2</v>
      </c>
      <c r="H11" s="24">
        <v>0.0</v>
      </c>
      <c r="I11" s="24">
        <v>0.2</v>
      </c>
      <c r="J11" s="24">
        <v>0.0</v>
      </c>
      <c r="K11" s="24">
        <v>0.0</v>
      </c>
      <c r="L11" s="24">
        <v>0.0</v>
      </c>
      <c r="M11" s="24">
        <v>0.0</v>
      </c>
      <c r="N11" s="24">
        <v>0.0</v>
      </c>
      <c r="O11" s="24">
        <v>0.0</v>
      </c>
      <c r="P11" s="24">
        <v>0.0</v>
      </c>
      <c r="Q11" s="24">
        <v>0.0</v>
      </c>
      <c r="R11" s="24">
        <v>0.2</v>
      </c>
      <c r="S11" s="24">
        <v>0.2</v>
      </c>
      <c r="T11" s="24">
        <v>0.2</v>
      </c>
      <c r="U11" s="24">
        <v>0.2</v>
      </c>
      <c r="V11" s="24">
        <v>0.2</v>
      </c>
      <c r="W11" s="24">
        <v>0.2</v>
      </c>
      <c r="X11" s="24">
        <v>0.25</v>
      </c>
      <c r="Y11" s="24">
        <v>0.3</v>
      </c>
      <c r="Z11" s="24">
        <v>0.35</v>
      </c>
      <c r="AA11" s="24">
        <v>0.4</v>
      </c>
      <c r="AB11" s="24">
        <v>0.45</v>
      </c>
      <c r="AF11" s="24"/>
      <c r="AG11" s="24"/>
      <c r="AH11" s="24"/>
      <c r="AU11" s="24"/>
    </row>
    <row r="12">
      <c r="A12" s="13" t="s">
        <v>59</v>
      </c>
      <c r="C12" s="24">
        <v>0.2</v>
      </c>
      <c r="D12" s="24">
        <v>0.2</v>
      </c>
      <c r="E12" s="24">
        <v>0.0</v>
      </c>
      <c r="F12" s="24">
        <v>0.0</v>
      </c>
      <c r="G12" s="24">
        <v>0.2</v>
      </c>
      <c r="H12" s="24">
        <v>0.2</v>
      </c>
      <c r="I12" s="24">
        <v>0.0</v>
      </c>
      <c r="J12" s="24">
        <v>0.0</v>
      </c>
      <c r="K12" s="24">
        <v>0.0</v>
      </c>
      <c r="L12" s="24">
        <v>0.0</v>
      </c>
      <c r="M12" s="24">
        <v>0.0</v>
      </c>
      <c r="N12" s="24">
        <v>0.0</v>
      </c>
      <c r="O12" s="24">
        <v>0.0</v>
      </c>
      <c r="P12" s="24">
        <v>0.0</v>
      </c>
      <c r="Q12" s="24">
        <v>0.0</v>
      </c>
      <c r="R12" s="24">
        <v>0.2</v>
      </c>
      <c r="S12" s="24">
        <v>0.2</v>
      </c>
      <c r="T12" s="24">
        <v>0.2</v>
      </c>
      <c r="U12" s="24">
        <v>0.2</v>
      </c>
      <c r="V12" s="24">
        <v>0.2</v>
      </c>
      <c r="W12" s="24">
        <v>0.2</v>
      </c>
      <c r="X12" s="24">
        <v>0.25</v>
      </c>
      <c r="Y12" s="24">
        <v>0.3</v>
      </c>
      <c r="Z12" s="24">
        <v>0.35</v>
      </c>
      <c r="AA12" s="24">
        <v>0.4</v>
      </c>
      <c r="AB12" s="24">
        <v>0.45</v>
      </c>
      <c r="AF12" s="24"/>
      <c r="AG12" s="24"/>
      <c r="AH12" s="24"/>
      <c r="AU12" s="24"/>
    </row>
    <row r="13">
      <c r="A13" s="13" t="s">
        <v>60</v>
      </c>
      <c r="C13" s="24">
        <v>0.2</v>
      </c>
      <c r="D13" s="24">
        <v>0.2</v>
      </c>
      <c r="E13" s="24">
        <v>0.2</v>
      </c>
      <c r="F13" s="24">
        <v>0.2</v>
      </c>
      <c r="G13" s="24">
        <v>0.2</v>
      </c>
      <c r="H13" s="24">
        <v>0.2</v>
      </c>
      <c r="I13" s="24">
        <v>0.2</v>
      </c>
      <c r="J13" s="24">
        <v>0.0</v>
      </c>
      <c r="K13" s="24">
        <v>0.0</v>
      </c>
      <c r="L13" s="24">
        <v>0.0</v>
      </c>
      <c r="M13" s="24">
        <v>0.0</v>
      </c>
      <c r="N13" s="24">
        <v>0.0</v>
      </c>
      <c r="O13" s="24">
        <v>0.0</v>
      </c>
      <c r="P13" s="24">
        <v>0.0</v>
      </c>
      <c r="Q13" s="24">
        <v>0.0</v>
      </c>
      <c r="R13" s="24">
        <v>0.2</v>
      </c>
      <c r="S13" s="24">
        <v>0.2</v>
      </c>
      <c r="T13" s="24">
        <v>0.2</v>
      </c>
      <c r="U13" s="24">
        <v>0.2</v>
      </c>
      <c r="V13" s="24">
        <v>0.2</v>
      </c>
      <c r="W13" s="24">
        <v>0.2</v>
      </c>
      <c r="X13" s="24">
        <v>0.25</v>
      </c>
      <c r="Y13" s="24">
        <v>0.3</v>
      </c>
      <c r="Z13" s="24">
        <v>0.35</v>
      </c>
      <c r="AA13" s="24">
        <v>0.4</v>
      </c>
      <c r="AB13" s="24">
        <v>0.45</v>
      </c>
    </row>
    <row r="14">
      <c r="A14" s="13" t="s">
        <v>61</v>
      </c>
      <c r="C14" s="24">
        <v>0.0</v>
      </c>
      <c r="D14" s="24">
        <v>0.4</v>
      </c>
      <c r="E14" s="24">
        <v>0.0</v>
      </c>
      <c r="F14" s="24">
        <v>0.2</v>
      </c>
      <c r="G14" s="24">
        <v>0.2</v>
      </c>
      <c r="H14" s="24">
        <v>0.0</v>
      </c>
      <c r="I14" s="24">
        <v>0.2</v>
      </c>
      <c r="J14" s="24">
        <v>0.0</v>
      </c>
      <c r="K14" s="24">
        <v>1.0</v>
      </c>
      <c r="L14" s="24">
        <v>0.0</v>
      </c>
      <c r="M14" s="24">
        <v>0.0</v>
      </c>
      <c r="N14" s="24">
        <v>0.0</v>
      </c>
      <c r="O14" s="24">
        <v>0.0</v>
      </c>
      <c r="P14" s="24">
        <v>0.0</v>
      </c>
      <c r="Q14" s="24">
        <v>0.0</v>
      </c>
      <c r="R14" s="24">
        <v>0.2</v>
      </c>
      <c r="S14" s="24">
        <v>0.2</v>
      </c>
      <c r="T14" s="24">
        <v>0.2</v>
      </c>
      <c r="U14" s="24">
        <v>0.2</v>
      </c>
      <c r="V14" s="24">
        <v>0.2</v>
      </c>
      <c r="W14" s="24">
        <v>0.2</v>
      </c>
      <c r="X14" s="24">
        <v>0.25</v>
      </c>
      <c r="Y14" s="24">
        <v>0.3</v>
      </c>
      <c r="Z14" s="24">
        <v>0.35</v>
      </c>
      <c r="AA14" s="24">
        <v>0.4</v>
      </c>
      <c r="AB14" s="24">
        <v>0.45</v>
      </c>
    </row>
    <row r="15">
      <c r="A15" s="28" t="s">
        <v>62</v>
      </c>
      <c r="C15" s="24">
        <v>0.2</v>
      </c>
      <c r="D15" s="24">
        <v>0.0</v>
      </c>
      <c r="E15" s="24">
        <v>0.4</v>
      </c>
      <c r="F15" s="24">
        <v>0.2</v>
      </c>
      <c r="G15" s="24">
        <v>0.0</v>
      </c>
      <c r="H15" s="24">
        <v>0.0</v>
      </c>
      <c r="I15" s="24">
        <v>0.2</v>
      </c>
      <c r="J15" s="24">
        <v>0.0</v>
      </c>
      <c r="K15" s="24">
        <v>0.0</v>
      </c>
      <c r="L15" s="24">
        <v>1.0</v>
      </c>
      <c r="M15" s="24">
        <v>0.0</v>
      </c>
      <c r="N15" s="24">
        <v>0.0</v>
      </c>
      <c r="O15" s="24">
        <v>0.0</v>
      </c>
      <c r="P15" s="24">
        <v>0.0</v>
      </c>
      <c r="Q15" s="24">
        <v>0.0</v>
      </c>
      <c r="R15" s="24">
        <v>0.2</v>
      </c>
      <c r="S15" s="24">
        <v>0.2</v>
      </c>
      <c r="T15" s="24">
        <v>0.2</v>
      </c>
      <c r="U15" s="24">
        <v>0.2</v>
      </c>
      <c r="V15" s="24">
        <v>0.2</v>
      </c>
      <c r="W15" s="24">
        <v>0.2</v>
      </c>
      <c r="X15" s="24">
        <v>0.25</v>
      </c>
      <c r="Y15" s="24">
        <v>0.3</v>
      </c>
      <c r="Z15" s="24">
        <v>0.35</v>
      </c>
      <c r="AA15" s="24">
        <v>0.4</v>
      </c>
      <c r="AB15" s="24">
        <v>0.45</v>
      </c>
    </row>
    <row r="16">
      <c r="A16" s="28" t="s">
        <v>63</v>
      </c>
      <c r="C16" s="24">
        <v>0.2</v>
      </c>
      <c r="D16" s="24">
        <v>0.0</v>
      </c>
      <c r="E16" s="24">
        <v>0.4</v>
      </c>
      <c r="F16" s="24">
        <v>0.0</v>
      </c>
      <c r="G16" s="24">
        <v>0.2</v>
      </c>
      <c r="H16" s="24">
        <v>0.0</v>
      </c>
      <c r="I16" s="24">
        <v>0.2</v>
      </c>
      <c r="J16" s="24">
        <v>0.0</v>
      </c>
      <c r="K16" s="24">
        <v>0.0</v>
      </c>
      <c r="L16" s="24">
        <v>1.0</v>
      </c>
      <c r="M16" s="24">
        <v>0.0</v>
      </c>
      <c r="N16" s="24">
        <v>0.0</v>
      </c>
      <c r="O16" s="24">
        <v>0.0</v>
      </c>
      <c r="P16" s="24">
        <v>0.0</v>
      </c>
      <c r="Q16" s="24">
        <v>0.0</v>
      </c>
      <c r="R16" s="24">
        <v>0.2</v>
      </c>
      <c r="S16" s="24">
        <v>0.2</v>
      </c>
      <c r="T16" s="24">
        <v>0.2</v>
      </c>
      <c r="U16" s="24">
        <v>0.2</v>
      </c>
      <c r="V16" s="24">
        <v>0.2</v>
      </c>
      <c r="W16" s="24">
        <v>0.2</v>
      </c>
      <c r="X16" s="24">
        <v>0.25</v>
      </c>
      <c r="Y16" s="24">
        <v>0.3</v>
      </c>
      <c r="Z16" s="24">
        <v>0.35</v>
      </c>
      <c r="AA16" s="24">
        <v>0.4</v>
      </c>
      <c r="AB16" s="24">
        <v>0.45</v>
      </c>
    </row>
    <row r="17">
      <c r="A17" s="28" t="s">
        <v>64</v>
      </c>
      <c r="C17" s="24">
        <v>0.2</v>
      </c>
      <c r="D17" s="24">
        <v>0.4</v>
      </c>
      <c r="E17" s="24">
        <v>0.0</v>
      </c>
      <c r="F17" s="24">
        <v>0.0</v>
      </c>
      <c r="G17" s="24">
        <v>0.2</v>
      </c>
      <c r="H17" s="24">
        <v>0.2</v>
      </c>
      <c r="I17" s="24">
        <v>0.0</v>
      </c>
      <c r="J17" s="24">
        <v>0.0</v>
      </c>
      <c r="K17" s="24">
        <v>1.0</v>
      </c>
      <c r="L17" s="24">
        <v>0.0</v>
      </c>
      <c r="M17" s="24">
        <v>0.0</v>
      </c>
      <c r="N17" s="24">
        <v>0.0</v>
      </c>
      <c r="O17" s="24">
        <v>0.0</v>
      </c>
      <c r="P17" s="24">
        <v>0.0</v>
      </c>
      <c r="Q17" s="24">
        <v>0.0</v>
      </c>
      <c r="R17" s="24">
        <v>0.2</v>
      </c>
      <c r="S17" s="24">
        <v>0.2</v>
      </c>
      <c r="T17" s="24">
        <v>0.2</v>
      </c>
      <c r="U17" s="24">
        <v>0.2</v>
      </c>
      <c r="V17" s="24">
        <v>0.2</v>
      </c>
      <c r="W17" s="24">
        <v>0.2</v>
      </c>
      <c r="X17" s="24">
        <v>0.25</v>
      </c>
      <c r="Y17" s="24">
        <v>0.3</v>
      </c>
      <c r="Z17" s="24">
        <v>0.35</v>
      </c>
      <c r="AA17" s="24">
        <v>0.4</v>
      </c>
      <c r="AB17" s="24">
        <v>0.45</v>
      </c>
    </row>
    <row r="18">
      <c r="A18" s="28" t="s">
        <v>65</v>
      </c>
      <c r="C18" s="24">
        <v>0.0</v>
      </c>
      <c r="D18" s="24">
        <v>0.2</v>
      </c>
      <c r="E18" s="24">
        <v>0.2</v>
      </c>
      <c r="F18" s="24">
        <v>0.2</v>
      </c>
      <c r="G18" s="24">
        <v>0.0</v>
      </c>
      <c r="H18" s="24">
        <v>0.0</v>
      </c>
      <c r="I18" s="24">
        <v>0.2</v>
      </c>
      <c r="J18" s="24">
        <v>0.0</v>
      </c>
      <c r="K18" s="24">
        <v>0.0</v>
      </c>
      <c r="L18" s="24">
        <v>0.0</v>
      </c>
      <c r="M18" s="24">
        <v>0.0</v>
      </c>
      <c r="N18" s="24">
        <v>0.0</v>
      </c>
      <c r="O18" s="24">
        <v>0.0</v>
      </c>
      <c r="P18" s="24">
        <v>0.0</v>
      </c>
      <c r="Q18" s="24">
        <v>0.0</v>
      </c>
      <c r="R18" s="24">
        <v>0.2</v>
      </c>
      <c r="S18" s="24">
        <v>0.2</v>
      </c>
      <c r="T18" s="24">
        <v>0.2</v>
      </c>
      <c r="U18" s="24">
        <v>0.2</v>
      </c>
      <c r="V18" s="24">
        <v>0.2</v>
      </c>
      <c r="W18" s="24">
        <v>0.2</v>
      </c>
      <c r="X18" s="24">
        <v>0.25</v>
      </c>
      <c r="Y18" s="24">
        <v>0.3</v>
      </c>
      <c r="Z18" s="24">
        <v>0.35</v>
      </c>
      <c r="AA18" s="24">
        <v>0.4</v>
      </c>
      <c r="AB18" s="24">
        <v>0.45</v>
      </c>
    </row>
    <row r="19">
      <c r="A19" s="28" t="s">
        <v>66</v>
      </c>
      <c r="C19" s="24">
        <v>0.2</v>
      </c>
      <c r="D19" s="24">
        <v>0.0</v>
      </c>
      <c r="E19" s="24">
        <v>0.2</v>
      </c>
      <c r="F19" s="24">
        <v>0.0</v>
      </c>
      <c r="G19" s="24">
        <v>0.0</v>
      </c>
      <c r="H19" s="24">
        <v>0.2</v>
      </c>
      <c r="I19" s="24">
        <v>0.2</v>
      </c>
      <c r="J19" s="24">
        <v>0.0</v>
      </c>
      <c r="K19" s="24">
        <v>0.0</v>
      </c>
      <c r="L19" s="24">
        <v>0.0</v>
      </c>
      <c r="M19" s="24">
        <v>0.0</v>
      </c>
      <c r="N19" s="24">
        <v>0.0</v>
      </c>
      <c r="O19" s="24">
        <v>0.0</v>
      </c>
      <c r="P19" s="24">
        <v>0.0</v>
      </c>
      <c r="Q19" s="24">
        <v>0.0</v>
      </c>
      <c r="R19" s="24">
        <v>0.2</v>
      </c>
      <c r="S19" s="24">
        <v>0.2</v>
      </c>
      <c r="T19" s="24">
        <v>0.2</v>
      </c>
      <c r="U19" s="24">
        <v>0.2</v>
      </c>
      <c r="V19" s="24">
        <v>0.2</v>
      </c>
      <c r="W19" s="24">
        <v>0.2</v>
      </c>
      <c r="X19" s="24">
        <v>0.25</v>
      </c>
      <c r="Y19" s="24">
        <v>0.3</v>
      </c>
      <c r="Z19" s="24">
        <v>0.35</v>
      </c>
      <c r="AA19" s="24">
        <v>0.4</v>
      </c>
      <c r="AB19" s="24">
        <v>0.45</v>
      </c>
    </row>
    <row r="20">
      <c r="A20" s="28" t="s">
        <v>67</v>
      </c>
      <c r="C20" s="24">
        <v>0.0</v>
      </c>
      <c r="D20" s="24">
        <v>0.2</v>
      </c>
      <c r="E20" s="24">
        <v>0.2</v>
      </c>
      <c r="F20" s="24">
        <v>0.2</v>
      </c>
      <c r="G20" s="24">
        <v>0.0</v>
      </c>
      <c r="H20" s="24">
        <v>0.2</v>
      </c>
      <c r="I20" s="24">
        <v>0.0</v>
      </c>
      <c r="J20" s="24">
        <v>0.0</v>
      </c>
      <c r="K20" s="24">
        <v>0.0</v>
      </c>
      <c r="L20" s="24">
        <v>0.0</v>
      </c>
      <c r="M20" s="24">
        <v>0.0</v>
      </c>
      <c r="N20" s="24">
        <v>0.0</v>
      </c>
      <c r="O20" s="24">
        <v>0.0</v>
      </c>
      <c r="P20" s="24">
        <v>0.0</v>
      </c>
      <c r="Q20" s="24">
        <v>0.0</v>
      </c>
      <c r="R20" s="24">
        <v>0.2</v>
      </c>
      <c r="S20" s="24">
        <v>0.2</v>
      </c>
      <c r="T20" s="24">
        <v>0.2</v>
      </c>
      <c r="U20" s="24">
        <v>0.2</v>
      </c>
      <c r="V20" s="24">
        <v>0.2</v>
      </c>
      <c r="W20" s="24">
        <v>0.2</v>
      </c>
      <c r="X20" s="24">
        <v>0.25</v>
      </c>
      <c r="Y20" s="24">
        <v>0.3</v>
      </c>
      <c r="Z20" s="24">
        <v>0.35</v>
      </c>
      <c r="AA20" s="24">
        <v>0.4</v>
      </c>
      <c r="AB20" s="24">
        <v>0.45</v>
      </c>
    </row>
    <row r="21">
      <c r="A21" s="28" t="s">
        <v>68</v>
      </c>
      <c r="C21" s="24">
        <v>0.2</v>
      </c>
      <c r="D21" s="24">
        <v>0.2</v>
      </c>
      <c r="E21" s="24">
        <v>0.2</v>
      </c>
      <c r="F21" s="24">
        <v>0.0</v>
      </c>
      <c r="G21" s="24">
        <v>0.0</v>
      </c>
      <c r="H21" s="24">
        <v>0.0</v>
      </c>
      <c r="I21" s="24">
        <v>0.4</v>
      </c>
      <c r="J21" s="24">
        <v>0.0</v>
      </c>
      <c r="K21" s="24">
        <v>0.0</v>
      </c>
      <c r="L21" s="24">
        <v>0.0</v>
      </c>
      <c r="M21" s="24">
        <v>0.0</v>
      </c>
      <c r="N21" s="24">
        <v>0.0</v>
      </c>
      <c r="O21" s="24">
        <v>0.0</v>
      </c>
      <c r="P21" s="24">
        <v>0.0</v>
      </c>
      <c r="Q21" s="24">
        <v>0.0</v>
      </c>
      <c r="R21" s="24">
        <v>0.2</v>
      </c>
      <c r="S21" s="24">
        <v>0.2</v>
      </c>
      <c r="T21" s="24">
        <v>0.2</v>
      </c>
      <c r="U21" s="24">
        <v>0.2</v>
      </c>
      <c r="V21" s="24">
        <v>0.2</v>
      </c>
      <c r="W21" s="24">
        <v>0.2</v>
      </c>
      <c r="X21" s="24">
        <v>0.25</v>
      </c>
      <c r="Y21" s="24">
        <v>0.3</v>
      </c>
      <c r="Z21" s="24">
        <v>0.35</v>
      </c>
      <c r="AA21" s="24">
        <v>0.4</v>
      </c>
      <c r="AB21" s="24">
        <v>0.45</v>
      </c>
    </row>
    <row r="22">
      <c r="A22" s="28" t="s">
        <v>69</v>
      </c>
      <c r="C22" s="24">
        <v>0.2</v>
      </c>
      <c r="D22" s="24">
        <v>0.2</v>
      </c>
      <c r="E22" s="24">
        <v>0.0</v>
      </c>
      <c r="F22" s="24">
        <v>0.4</v>
      </c>
      <c r="G22" s="24">
        <v>0.0</v>
      </c>
      <c r="H22" s="24">
        <v>0.2</v>
      </c>
      <c r="I22" s="24">
        <v>0.0</v>
      </c>
      <c r="J22" s="24">
        <v>0.0</v>
      </c>
      <c r="K22" s="24">
        <v>0.0</v>
      </c>
      <c r="L22" s="24">
        <v>0.0</v>
      </c>
      <c r="M22" s="24">
        <v>1.0</v>
      </c>
      <c r="N22" s="24">
        <v>0.0</v>
      </c>
      <c r="O22" s="24">
        <v>0.0</v>
      </c>
      <c r="P22" s="24">
        <v>0.0</v>
      </c>
      <c r="Q22" s="24">
        <v>0.0</v>
      </c>
      <c r="R22" s="24">
        <v>0.2</v>
      </c>
      <c r="S22" s="24">
        <v>0.2</v>
      </c>
      <c r="T22" s="24">
        <v>0.2</v>
      </c>
      <c r="U22" s="24">
        <v>0.2</v>
      </c>
      <c r="V22" s="24">
        <v>0.2</v>
      </c>
      <c r="W22" s="24">
        <v>0.2</v>
      </c>
      <c r="X22" s="24">
        <v>0.25</v>
      </c>
      <c r="Y22" s="24">
        <v>0.3</v>
      </c>
      <c r="Z22" s="24">
        <v>0.35</v>
      </c>
      <c r="AA22" s="24">
        <v>0.4</v>
      </c>
      <c r="AB22" s="24">
        <v>0.45</v>
      </c>
    </row>
    <row r="23">
      <c r="A23" s="13" t="s">
        <v>70</v>
      </c>
      <c r="C23" s="24">
        <v>0.0</v>
      </c>
      <c r="D23" s="24">
        <v>0.2</v>
      </c>
      <c r="E23" s="24">
        <v>0.2</v>
      </c>
      <c r="F23" s="24">
        <v>0.0</v>
      </c>
      <c r="G23" s="24">
        <v>0.2</v>
      </c>
      <c r="H23" s="24">
        <v>0.0</v>
      </c>
      <c r="I23" s="24">
        <v>0.2</v>
      </c>
      <c r="J23" s="24">
        <v>0.0</v>
      </c>
      <c r="K23" s="24">
        <v>0.0</v>
      </c>
      <c r="L23" s="24">
        <v>0.0</v>
      </c>
      <c r="M23" s="24">
        <v>0.0</v>
      </c>
      <c r="N23" s="24">
        <v>0.0</v>
      </c>
      <c r="O23" s="24">
        <v>0.0</v>
      </c>
      <c r="P23" s="24">
        <v>0.0</v>
      </c>
      <c r="Q23" s="24">
        <v>0.0</v>
      </c>
      <c r="R23" s="24">
        <v>0.0</v>
      </c>
      <c r="S23" s="24">
        <v>0.0</v>
      </c>
      <c r="T23" s="24">
        <v>0.0</v>
      </c>
      <c r="U23" s="24">
        <v>0.0</v>
      </c>
      <c r="V23" s="24">
        <v>0.0</v>
      </c>
      <c r="W23" s="24">
        <v>0.0</v>
      </c>
      <c r="X23" s="24">
        <v>0.05</v>
      </c>
      <c r="Y23" s="24">
        <v>0.1</v>
      </c>
      <c r="Z23" s="24">
        <v>0.15</v>
      </c>
      <c r="AA23" s="24">
        <v>0.2</v>
      </c>
      <c r="AB23" s="24">
        <v>0.25</v>
      </c>
    </row>
    <row r="24">
      <c r="C24" s="6"/>
      <c r="D24" s="6"/>
      <c r="E24" s="6"/>
      <c r="F24" s="6"/>
      <c r="G24" s="6"/>
      <c r="H24" s="6"/>
      <c r="I24" s="6"/>
      <c r="J24" s="6"/>
      <c r="K24" s="6"/>
    </row>
    <row r="25">
      <c r="C25" s="6"/>
      <c r="D25" s="6"/>
      <c r="E25" s="6"/>
      <c r="F25" s="6"/>
      <c r="G25" s="6"/>
      <c r="H25" s="6"/>
      <c r="I25" s="6"/>
      <c r="J25" s="6"/>
      <c r="K25" s="6"/>
    </row>
    <row r="26">
      <c r="C26" s="6"/>
      <c r="D26" s="6"/>
      <c r="E26" s="6"/>
      <c r="F26" s="6"/>
      <c r="G26" s="6"/>
      <c r="H26" s="6"/>
      <c r="I26" s="6"/>
      <c r="J26" s="6"/>
      <c r="K26" s="6"/>
    </row>
    <row r="27">
      <c r="A27" s="29"/>
      <c r="C27" s="6"/>
      <c r="D27" s="6"/>
      <c r="E27" s="6"/>
      <c r="F27" s="6"/>
      <c r="G27" s="6"/>
      <c r="H27" s="6"/>
      <c r="I27" s="6"/>
      <c r="J27" s="6"/>
      <c r="K27" s="6"/>
    </row>
    <row r="28">
      <c r="A28" s="29"/>
      <c r="C28" s="6"/>
      <c r="D28" s="6"/>
      <c r="E28" s="6"/>
      <c r="F28" s="6"/>
      <c r="G28" s="6"/>
      <c r="H28" s="6"/>
      <c r="I28" s="6"/>
      <c r="J28" s="6"/>
      <c r="K28" s="6"/>
    </row>
    <row r="29">
      <c r="A29" s="29"/>
      <c r="C29" s="6"/>
      <c r="D29" s="6"/>
      <c r="E29" s="6"/>
      <c r="F29" s="6"/>
      <c r="G29" s="6"/>
      <c r="H29" s="6"/>
      <c r="I29" s="6"/>
      <c r="J29" s="6"/>
      <c r="K29" s="6"/>
    </row>
    <row r="30">
      <c r="A30" s="29"/>
      <c r="C30" s="6"/>
      <c r="D30" s="6"/>
      <c r="E30" s="6"/>
      <c r="F30" s="6"/>
      <c r="G30" s="6"/>
      <c r="H30" s="6"/>
      <c r="I30" s="6"/>
      <c r="J30" s="6"/>
      <c r="K30" s="6"/>
    </row>
    <row r="31">
      <c r="A31" s="29"/>
      <c r="C31" s="6"/>
      <c r="D31" s="6"/>
      <c r="E31" s="6"/>
      <c r="F31" s="6"/>
      <c r="G31" s="6"/>
      <c r="H31" s="6"/>
      <c r="I31" s="6"/>
      <c r="J31" s="6"/>
      <c r="K31" s="6"/>
    </row>
    <row r="32">
      <c r="A32" s="29"/>
      <c r="C32" s="6"/>
      <c r="D32" s="6"/>
      <c r="E32" s="6"/>
      <c r="F32" s="6"/>
      <c r="G32" s="6"/>
      <c r="H32" s="6"/>
      <c r="I32" s="6"/>
      <c r="J32" s="6"/>
      <c r="K32" s="6"/>
    </row>
    <row r="33">
      <c r="A33" s="29"/>
      <c r="C33" s="6"/>
      <c r="D33" s="6"/>
      <c r="E33" s="6"/>
      <c r="F33" s="6"/>
      <c r="G33" s="6"/>
      <c r="H33" s="6"/>
      <c r="I33" s="6"/>
      <c r="J33" s="6"/>
      <c r="K33" s="6"/>
    </row>
    <row r="34">
      <c r="A34" s="29"/>
      <c r="C34" s="6"/>
      <c r="D34" s="6"/>
      <c r="E34" s="6"/>
      <c r="F34" s="6"/>
      <c r="G34" s="6"/>
      <c r="H34" s="6"/>
      <c r="I34" s="6"/>
      <c r="J34" s="6"/>
      <c r="K34" s="6"/>
    </row>
    <row r="35">
      <c r="C35" s="6"/>
      <c r="D35" s="6"/>
      <c r="E35" s="6"/>
      <c r="F35" s="6"/>
      <c r="G35" s="6"/>
      <c r="H35" s="6"/>
      <c r="I35" s="6"/>
      <c r="J35" s="6"/>
      <c r="K35" s="6"/>
    </row>
    <row r="36">
      <c r="C36" s="6"/>
      <c r="D36" s="6"/>
      <c r="E36" s="6"/>
      <c r="F36" s="6"/>
      <c r="G36" s="6"/>
      <c r="H36" s="6"/>
      <c r="I36" s="6"/>
      <c r="J36" s="6"/>
      <c r="K36" s="6"/>
    </row>
    <row r="37">
      <c r="C37" s="6"/>
      <c r="D37" s="6"/>
      <c r="E37" s="6"/>
      <c r="F37" s="6"/>
      <c r="G37" s="6"/>
      <c r="H37" s="6"/>
      <c r="I37" s="6"/>
      <c r="J37" s="6"/>
      <c r="K37" s="6"/>
    </row>
    <row r="38">
      <c r="C38" s="6"/>
      <c r="D38" s="6"/>
      <c r="E38" s="6"/>
      <c r="F38" s="6"/>
      <c r="G38" s="6"/>
      <c r="H38" s="6"/>
      <c r="I38" s="6"/>
      <c r="J38" s="6"/>
      <c r="K38" s="6"/>
    </row>
    <row r="39">
      <c r="A39" s="29"/>
      <c r="C39" s="6"/>
      <c r="D39" s="6"/>
      <c r="E39" s="6"/>
      <c r="F39" s="6"/>
      <c r="G39" s="6"/>
      <c r="H39" s="6"/>
      <c r="I39" s="6"/>
      <c r="J39" s="6"/>
      <c r="K39" s="6"/>
    </row>
    <row r="40">
      <c r="A40" s="29"/>
      <c r="C40" s="6"/>
      <c r="D40" s="6"/>
      <c r="E40" s="6"/>
      <c r="F40" s="6"/>
      <c r="G40" s="6"/>
      <c r="H40" s="6"/>
      <c r="I40" s="6"/>
      <c r="J40" s="6"/>
      <c r="K40" s="6"/>
    </row>
    <row r="41">
      <c r="A41" s="29"/>
      <c r="C41" s="6"/>
      <c r="D41" s="6"/>
      <c r="E41" s="6"/>
      <c r="F41" s="6"/>
      <c r="G41" s="6"/>
      <c r="H41" s="6"/>
      <c r="I41" s="6"/>
      <c r="J41" s="6"/>
      <c r="K41" s="6"/>
    </row>
    <row r="42">
      <c r="A42" s="29"/>
      <c r="C42" s="6"/>
      <c r="D42" s="6"/>
      <c r="E42" s="6"/>
      <c r="F42" s="6"/>
      <c r="G42" s="6"/>
      <c r="H42" s="6"/>
      <c r="I42" s="6"/>
      <c r="J42" s="6"/>
      <c r="K42" s="6"/>
    </row>
    <row r="43">
      <c r="A43" s="29"/>
    </row>
    <row r="44">
      <c r="A44" s="29"/>
    </row>
    <row r="45">
      <c r="A45" s="29"/>
    </row>
    <row r="46">
      <c r="A46" s="29"/>
    </row>
  </sheetData>
  <mergeCells count="6">
    <mergeCell ref="A1:B1"/>
    <mergeCell ref="C1:I1"/>
    <mergeCell ref="J1:Q1"/>
    <mergeCell ref="R1:AB1"/>
    <mergeCell ref="AI1:AP1"/>
    <mergeCell ref="AF5:AP5"/>
  </mergeCells>
  <drawing r:id="rId1"/>
</worksheet>
</file>